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SA KCA\Financiën\Studenten\2025-2026\"/>
    </mc:Choice>
  </mc:AlternateContent>
  <xr:revisionPtr revIDLastSave="0" documentId="13_ncr:1_{FE590A68-717C-4C0D-ABD6-6B5AA24F34CA}" xr6:coauthVersionLast="47" xr6:coauthVersionMax="47" xr10:uidLastSave="{00000000-0000-0000-0000-000000000000}"/>
  <bookViews>
    <workbookView xWindow="-120" yWindow="-120" windowWidth="29040" windowHeight="15840" xr2:uid="{00000000-000D-0000-FFFF-FFFF00000000}"/>
  </bookViews>
  <sheets>
    <sheet name="STUDIEGEL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D27" i="1"/>
  <c r="E28" i="1"/>
  <c r="E27" i="1"/>
  <c r="D28" i="1"/>
  <c r="D29" i="1"/>
  <c r="G29" i="1" l="1"/>
  <c r="G28" i="1"/>
  <c r="G27" i="1"/>
  <c r="C24" i="1" l="1"/>
  <c r="F19" i="1"/>
  <c r="F20" i="1"/>
  <c r="F22" i="1"/>
  <c r="F23" i="1"/>
  <c r="F18" i="1"/>
  <c r="E23" i="1"/>
  <c r="D23" i="1"/>
  <c r="E22" i="1"/>
  <c r="D22" i="1"/>
  <c r="E21" i="1"/>
  <c r="D21" i="1"/>
  <c r="E20" i="1"/>
  <c r="D20" i="1"/>
  <c r="E19" i="1"/>
  <c r="D19" i="1"/>
  <c r="E18" i="1"/>
  <c r="D18" i="1"/>
  <c r="D8" i="1"/>
  <c r="E8" i="1"/>
  <c r="D3" i="1"/>
  <c r="F4" i="1"/>
  <c r="F5" i="1"/>
  <c r="D5" i="1"/>
  <c r="E5" i="1"/>
  <c r="E3" i="1"/>
  <c r="F3" i="1"/>
  <c r="D4" i="1"/>
  <c r="E4" i="1"/>
  <c r="D6" i="1"/>
  <c r="E6" i="1"/>
  <c r="D7" i="1"/>
  <c r="E7" i="1"/>
  <c r="F7" i="1"/>
  <c r="C9" i="1"/>
  <c r="G21" i="1" l="1"/>
  <c r="E24" i="1"/>
  <c r="F24" i="1"/>
  <c r="G22" i="1"/>
  <c r="D24" i="1"/>
  <c r="G19" i="1"/>
  <c r="G6" i="1"/>
  <c r="G18" i="1"/>
  <c r="G20" i="1"/>
  <c r="G23" i="1"/>
  <c r="G8" i="1"/>
  <c r="G5" i="1"/>
  <c r="G4" i="1"/>
  <c r="F9" i="1"/>
  <c r="E9" i="1"/>
  <c r="G7" i="1"/>
  <c r="D9" i="1"/>
  <c r="G3" i="1"/>
  <c r="G24" i="1" l="1"/>
  <c r="G9" i="1"/>
</calcChain>
</file>

<file path=xl/sharedStrings.xml><?xml version="1.0" encoding="utf-8"?>
<sst xmlns="http://schemas.openxmlformats.org/spreadsheetml/2006/main" count="83" uniqueCount="36">
  <si>
    <t>Totaal</t>
  </si>
  <si>
    <t>niet-beursstudent</t>
  </si>
  <si>
    <t>diploma en/of credit contract</t>
  </si>
  <si>
    <t>examencontract</t>
  </si>
  <si>
    <t>bijna-beursstudent</t>
  </si>
  <si>
    <t>TOTAAL</t>
  </si>
  <si>
    <t>student buiten EER</t>
  </si>
  <si>
    <t>beursstudent</t>
  </si>
  <si>
    <t>Opleidingsgebonden kosten</t>
  </si>
  <si>
    <t>Opleidings gebonden kosten</t>
  </si>
  <si>
    <t xml:space="preserve">Studiegeld vast </t>
  </si>
  <si>
    <t>student buiten EER examencontract</t>
  </si>
  <si>
    <t>Studiegeld variabel</t>
  </si>
  <si>
    <t>0-26 stptn</t>
  </si>
  <si>
    <t>27-... stptn</t>
  </si>
  <si>
    <t>Totaal aantal stptn</t>
  </si>
  <si>
    <t>Postgraduaten</t>
  </si>
  <si>
    <t>Postgraduaat vast 3-10 studiepunten</t>
  </si>
  <si>
    <t>Postgraduaat variabel &gt;10 studiepunten</t>
  </si>
  <si>
    <t>Type contract en student</t>
  </si>
  <si>
    <t>niet-beursstudent EER</t>
  </si>
  <si>
    <t>bijna-beursstudent EER</t>
  </si>
  <si>
    <t>beursstudent EER</t>
  </si>
  <si>
    <t>examencontract EER</t>
  </si>
  <si>
    <t>Bachelor Dans</t>
  </si>
  <si>
    <t>Kunstkritiek of Kunstkritiek (woord)</t>
  </si>
  <si>
    <t>Muziekgeschiedenis 1 of 2 of Muziekgeschiedenis (jazz) 1 of 2</t>
  </si>
  <si>
    <t>EXTRA opleidingsgebonden kosten voor voorstellingen voor studenten die onderstaande opleidingen of opleidingsonderdelen volgen</t>
  </si>
  <si>
    <t>DANS &amp; DRAMA &amp; MUZIEK &amp; Educatieve Master Muziek en podiumkunsten geïntegreerd - ZONDER EXTRA kosten voor voorstellingen</t>
  </si>
  <si>
    <t>Het verkorte programma van de educatieve masteropleiding Muziek en Podiumkunsten, het verkorte programma van de educatieve bachelor Secundair onderwijs leraar Dans, Drama en Muziek en de Educatieve graduaatsopleiding voor secundair onderwijs: leraar Dans.</t>
  </si>
  <si>
    <t>Postgraduaat 60 SP voltijds vast 30-60 studiepunten</t>
  </si>
  <si>
    <r>
      <t xml:space="preserve">Eénjarige opleiding voltijds 60 SP: </t>
    </r>
    <r>
      <rPr>
        <sz val="10"/>
        <color theme="1"/>
        <rFont val="Calibri"/>
        <family val="2"/>
        <scheme val="minor"/>
      </rPr>
      <t>Kamermuziek, Compositie, Concertsolist, Jazz</t>
    </r>
  </si>
  <si>
    <t>Eénjarige opleiding deeltijds 30 SP: Suzuki Esa 3</t>
  </si>
  <si>
    <t>Tweejarige opleiding 60 SP - deeltijds (30 SP per jaar): Suzuki Esa 1-2 en 4-5</t>
  </si>
  <si>
    <t>PG MUZIEK (alles behalve Suzuki)</t>
  </si>
  <si>
    <t>PG SUZUKI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</si>
</sst>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color theme="1"/>
      <name val="Calibri"/>
      <family val="2"/>
      <scheme val="minor"/>
    </font>
    <font>
      <sz val="9"/>
      <name val="Calibri"/>
      <family val="2"/>
      <scheme val="minor"/>
    </font>
    <font>
      <b/>
      <sz val="9"/>
      <name val="Calibri"/>
      <family val="2"/>
      <scheme val="minor"/>
    </font>
    <font>
      <sz val="8"/>
      <name val="Calibri"/>
      <family val="2"/>
      <scheme val="minor"/>
    </font>
    <font>
      <b/>
      <sz val="8"/>
      <name val="Calibri"/>
      <family val="2"/>
      <scheme val="minor"/>
    </font>
    <font>
      <b/>
      <sz val="9"/>
      <color theme="1"/>
      <name val="Calibri"/>
      <family val="2"/>
      <scheme val="minor"/>
    </font>
    <font>
      <b/>
      <sz val="10"/>
      <color rgb="FFFF0000"/>
      <name val="Calibri"/>
      <family val="2"/>
      <scheme val="minor"/>
    </font>
    <font>
      <b/>
      <sz val="10"/>
      <color theme="1"/>
      <name val="Calibri"/>
      <family val="2"/>
      <scheme val="minor"/>
    </font>
    <font>
      <sz val="10"/>
      <color theme="1"/>
      <name val="Calibri"/>
      <family val="2"/>
      <scheme val="minor"/>
    </font>
    <font>
      <b/>
      <sz val="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6"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theme="0" tint="-0.499984740745262"/>
      </right>
      <top style="thin">
        <color indexed="64"/>
      </top>
      <bottom style="thin">
        <color theme="0" tint="-0.34998626667073579"/>
      </bottom>
      <diagonal/>
    </border>
    <border>
      <left style="thin">
        <color theme="0" tint="-0.499984740745262"/>
      </left>
      <right style="thin">
        <color indexed="64"/>
      </right>
      <top style="thin">
        <color indexed="64"/>
      </top>
      <bottom style="thin">
        <color theme="0" tint="-0.34998626667073579"/>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style="thin">
        <color theme="0" tint="-0.34998626667073579"/>
      </right>
      <top style="thin">
        <color indexed="64"/>
      </top>
      <bottom/>
      <diagonal/>
    </border>
    <border>
      <left style="thin">
        <color theme="0" tint="-0.24994659260841701"/>
      </left>
      <right style="thin">
        <color indexed="64"/>
      </right>
      <top style="thin">
        <color indexed="64"/>
      </top>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medium">
        <color indexed="64"/>
      </left>
      <right/>
      <top style="thin">
        <color indexed="64"/>
      </top>
      <bottom style="thin">
        <color theme="0" tint="-0.34998626667073579"/>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style="medium">
        <color indexed="64"/>
      </right>
      <top style="thin">
        <color indexed="64"/>
      </top>
      <bottom style="thin">
        <color theme="0" tint="-0.34998626667073579"/>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indexed="64"/>
      </right>
      <top style="medium">
        <color indexed="64"/>
      </top>
      <bottom style="medium">
        <color indexed="64"/>
      </bottom>
      <diagonal/>
    </border>
    <border>
      <left/>
      <right style="thin">
        <color indexed="64"/>
      </right>
      <top style="thin">
        <color indexed="64"/>
      </top>
      <bottom style="thin">
        <color theme="0" tint="-0.34998626667073579"/>
      </bottom>
      <diagonal/>
    </border>
    <border>
      <left/>
      <right style="thin">
        <color indexed="64"/>
      </right>
      <top style="thin">
        <color indexed="64"/>
      </top>
      <bottom style="thin">
        <color theme="0" tint="-0.2499465926084170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23">
    <xf numFmtId="0" fontId="0" fillId="0" borderId="0" xfId="0"/>
    <xf numFmtId="0" fontId="0" fillId="0" borderId="0" xfId="0" applyAlignment="1">
      <alignment vertical="center"/>
    </xf>
    <xf numFmtId="0" fontId="0" fillId="0" borderId="0" xfId="0" applyAlignment="1">
      <alignment horizontal="center" vertical="center"/>
    </xf>
    <xf numFmtId="49" fontId="2" fillId="0" borderId="0" xfId="0" applyNumberFormat="1" applyFont="1"/>
    <xf numFmtId="164" fontId="3" fillId="0" borderId="0" xfId="0" applyNumberFormat="1" applyFont="1"/>
    <xf numFmtId="0" fontId="0" fillId="0" borderId="0" xfId="0" applyAlignment="1">
      <alignment horizontal="center"/>
    </xf>
    <xf numFmtId="49" fontId="1" fillId="0" borderId="0" xfId="0" applyNumberFormat="1" applyFont="1" applyAlignment="1">
      <alignment horizontal="right"/>
    </xf>
    <xf numFmtId="164" fontId="3" fillId="0" borderId="0" xfId="0" applyNumberFormat="1" applyFont="1" applyAlignment="1">
      <alignment horizontal="center"/>
    </xf>
    <xf numFmtId="49" fontId="4" fillId="0" borderId="22" xfId="0" applyNumberFormat="1" applyFont="1" applyBorder="1" applyAlignment="1">
      <alignment horizontal="left"/>
    </xf>
    <xf numFmtId="49" fontId="4" fillId="0" borderId="23" xfId="0" applyNumberFormat="1" applyFont="1" applyBorder="1" applyAlignment="1">
      <alignment horizontal="left"/>
    </xf>
    <xf numFmtId="49" fontId="4" fillId="0" borderId="24" xfId="0" applyNumberFormat="1" applyFont="1" applyBorder="1" applyAlignment="1">
      <alignment horizontal="left"/>
    </xf>
    <xf numFmtId="49" fontId="4" fillId="0" borderId="25" xfId="0" applyNumberFormat="1" applyFont="1" applyBorder="1" applyAlignment="1">
      <alignment horizontal="left"/>
    </xf>
    <xf numFmtId="49" fontId="4" fillId="0" borderId="26" xfId="0" applyNumberFormat="1" applyFont="1" applyBorder="1" applyAlignment="1">
      <alignment horizontal="left"/>
    </xf>
    <xf numFmtId="49" fontId="4" fillId="0" borderId="27" xfId="0" applyNumberFormat="1" applyFont="1" applyBorder="1" applyAlignment="1">
      <alignment horizontal="left"/>
    </xf>
    <xf numFmtId="49" fontId="6" fillId="0" borderId="28" xfId="0" applyNumberFormat="1" applyFont="1" applyBorder="1"/>
    <xf numFmtId="49" fontId="6" fillId="0" borderId="30" xfId="0" applyNumberFormat="1" applyFont="1" applyBorder="1"/>
    <xf numFmtId="164" fontId="5" fillId="0" borderId="31" xfId="0" applyNumberFormat="1" applyFont="1" applyBorder="1"/>
    <xf numFmtId="49" fontId="8" fillId="0" borderId="30" xfId="0" applyNumberFormat="1" applyFont="1" applyBorder="1"/>
    <xf numFmtId="164" fontId="7" fillId="0" borderId="31" xfId="0" applyNumberFormat="1" applyFont="1" applyBorder="1"/>
    <xf numFmtId="0" fontId="6" fillId="2" borderId="4" xfId="0" applyFont="1" applyFill="1" applyBorder="1" applyAlignment="1">
      <alignment horizontal="center" vertical="center" wrapText="1"/>
    </xf>
    <xf numFmtId="49" fontId="6" fillId="0" borderId="5" xfId="0" applyNumberFormat="1" applyFont="1" applyBorder="1"/>
    <xf numFmtId="164" fontId="5" fillId="0" borderId="6" xfId="0" applyNumberFormat="1" applyFont="1" applyBorder="1"/>
    <xf numFmtId="0" fontId="11" fillId="3" borderId="3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8" xfId="0" applyFont="1" applyFill="1" applyBorder="1" applyAlignment="1">
      <alignment horizontal="center" vertical="center"/>
    </xf>
    <xf numFmtId="49" fontId="11" fillId="0" borderId="35" xfId="0" applyNumberFormat="1" applyFont="1" applyBorder="1" applyAlignment="1">
      <alignment horizontal="left"/>
    </xf>
    <xf numFmtId="0" fontId="12" fillId="4" borderId="36" xfId="0" applyFont="1" applyFill="1" applyBorder="1" applyAlignment="1" applyProtection="1">
      <alignment horizontal="center"/>
      <protection locked="0"/>
    </xf>
    <xf numFmtId="164" fontId="12" fillId="0" borderId="37" xfId="0" applyNumberFormat="1" applyFont="1" applyBorder="1" applyAlignment="1">
      <alignment horizontal="right" indent="2"/>
    </xf>
    <xf numFmtId="164" fontId="12" fillId="0" borderId="38" xfId="0" applyNumberFormat="1" applyFont="1" applyBorder="1" applyAlignment="1">
      <alignment horizontal="right" vertical="center" indent="2"/>
    </xf>
    <xf numFmtId="164" fontId="11" fillId="5" borderId="39" xfId="0" applyNumberFormat="1" applyFont="1" applyFill="1" applyBorder="1" applyAlignment="1">
      <alignment horizontal="right" indent="2"/>
    </xf>
    <xf numFmtId="49" fontId="11" fillId="0" borderId="40" xfId="0" applyNumberFormat="1" applyFont="1" applyBorder="1" applyAlignment="1">
      <alignment horizontal="left"/>
    </xf>
    <xf numFmtId="164" fontId="11" fillId="5" borderId="41" xfId="0" applyNumberFormat="1" applyFont="1" applyFill="1" applyBorder="1" applyAlignment="1">
      <alignment horizontal="right" indent="2"/>
    </xf>
    <xf numFmtId="164" fontId="11" fillId="5" borderId="9" xfId="0" applyNumberFormat="1" applyFont="1" applyFill="1" applyBorder="1" applyAlignment="1">
      <alignment horizontal="right" indent="2"/>
    </xf>
    <xf numFmtId="0" fontId="12" fillId="4" borderId="42" xfId="0" applyFont="1" applyFill="1" applyBorder="1" applyAlignment="1" applyProtection="1">
      <alignment horizontal="center"/>
      <protection locked="0"/>
    </xf>
    <xf numFmtId="164" fontId="12" fillId="0" borderId="33" xfId="0" applyNumberFormat="1" applyFont="1" applyBorder="1" applyAlignment="1">
      <alignment horizontal="right" indent="2"/>
    </xf>
    <xf numFmtId="164" fontId="12" fillId="0" borderId="43" xfId="0" applyNumberFormat="1" applyFont="1" applyBorder="1" applyAlignment="1">
      <alignment horizontal="right" indent="2"/>
    </xf>
    <xf numFmtId="164" fontId="12" fillId="0" borderId="44" xfId="0" applyNumberFormat="1" applyFont="1" applyBorder="1" applyAlignment="1">
      <alignment horizontal="right" vertical="center" indent="2"/>
    </xf>
    <xf numFmtId="164" fontId="11" fillId="5" borderId="8" xfId="0" applyNumberFormat="1" applyFont="1" applyFill="1" applyBorder="1" applyAlignment="1">
      <alignment horizontal="right" indent="2"/>
    </xf>
    <xf numFmtId="0" fontId="12" fillId="4" borderId="0" xfId="0" applyFont="1" applyFill="1" applyAlignment="1" applyProtection="1">
      <alignment horizontal="center" vertical="center"/>
      <protection locked="0"/>
    </xf>
    <xf numFmtId="164" fontId="12" fillId="0" borderId="33" xfId="0" applyNumberFormat="1" applyFont="1" applyBorder="1" applyAlignment="1">
      <alignment horizontal="left" vertical="center" indent="2"/>
    </xf>
    <xf numFmtId="164" fontId="12" fillId="0" borderId="0" xfId="0" applyNumberFormat="1" applyFont="1" applyAlignment="1">
      <alignment horizontal="left" vertical="center" indent="2"/>
    </xf>
    <xf numFmtId="3" fontId="11" fillId="5" borderId="45" xfId="0" applyNumberFormat="1" applyFont="1" applyFill="1" applyBorder="1" applyAlignment="1">
      <alignment horizontal="center" vertical="center"/>
    </xf>
    <xf numFmtId="164" fontId="11" fillId="5" borderId="45" xfId="0" applyNumberFormat="1" applyFont="1" applyFill="1" applyBorder="1" applyAlignment="1">
      <alignment horizontal="right" indent="2"/>
    </xf>
    <xf numFmtId="164" fontId="11" fillId="5" borderId="46" xfId="0" applyNumberFormat="1" applyFont="1" applyFill="1" applyBorder="1" applyAlignment="1">
      <alignment horizontal="right" indent="2"/>
    </xf>
    <xf numFmtId="164" fontId="11" fillId="5" borderId="11" xfId="0" applyNumberFormat="1" applyFont="1" applyFill="1" applyBorder="1" applyAlignment="1">
      <alignment horizontal="right" indent="2"/>
    </xf>
    <xf numFmtId="49" fontId="11" fillId="0" borderId="0" xfId="0" applyNumberFormat="1" applyFont="1" applyAlignment="1">
      <alignment horizontal="center"/>
    </xf>
    <xf numFmtId="3" fontId="11" fillId="0" borderId="0" xfId="0" applyNumberFormat="1" applyFont="1" applyAlignment="1">
      <alignment horizontal="center" vertical="center"/>
    </xf>
    <xf numFmtId="164" fontId="11" fillId="0" borderId="0" xfId="0" applyNumberFormat="1" applyFont="1" applyAlignment="1">
      <alignment horizontal="right" indent="2"/>
    </xf>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0" fillId="0" borderId="1" xfId="0" applyBorder="1"/>
    <xf numFmtId="0" fontId="0" fillId="0" borderId="1" xfId="0" applyBorder="1" applyAlignment="1">
      <alignment horizontal="center" vertical="center"/>
    </xf>
    <xf numFmtId="0" fontId="0" fillId="0" borderId="3" xfId="0" applyBorder="1"/>
    <xf numFmtId="0" fontId="0" fillId="0" borderId="3" xfId="0" applyBorder="1" applyAlignment="1">
      <alignment horizontal="center" vertical="center"/>
    </xf>
    <xf numFmtId="164" fontId="11" fillId="5" borderId="14" xfId="0" applyNumberFormat="1" applyFont="1" applyFill="1" applyBorder="1" applyAlignment="1">
      <alignment horizontal="right" indent="2"/>
    </xf>
    <xf numFmtId="49" fontId="4" fillId="0" borderId="15" xfId="0" applyNumberFormat="1" applyFont="1" applyBorder="1" applyAlignment="1">
      <alignment horizontal="left"/>
    </xf>
    <xf numFmtId="0" fontId="0" fillId="0" borderId="4" xfId="0" applyBorder="1"/>
    <xf numFmtId="49" fontId="4" fillId="0" borderId="12" xfId="0" applyNumberFormat="1" applyFont="1" applyBorder="1" applyAlignment="1">
      <alignment horizontal="left"/>
    </xf>
    <xf numFmtId="49" fontId="4" fillId="0" borderId="13" xfId="0" applyNumberFormat="1" applyFont="1" applyBorder="1" applyAlignment="1">
      <alignment horizontal="left"/>
    </xf>
    <xf numFmtId="0" fontId="0" fillId="4" borderId="1" xfId="0" applyFill="1" applyBorder="1" applyAlignment="1" applyProtection="1">
      <alignment horizontal="center"/>
      <protection locked="0"/>
    </xf>
    <xf numFmtId="0" fontId="0" fillId="4" borderId="3" xfId="0" applyFill="1" applyBorder="1" applyAlignment="1" applyProtection="1">
      <alignment horizontal="center"/>
      <protection locked="0"/>
    </xf>
    <xf numFmtId="49" fontId="11" fillId="0" borderId="10" xfId="0" applyNumberFormat="1" applyFont="1" applyBorder="1" applyAlignment="1">
      <alignment horizontal="left"/>
    </xf>
    <xf numFmtId="49" fontId="11" fillId="0" borderId="7" xfId="0" applyNumberFormat="1" applyFont="1" applyBorder="1" applyAlignment="1">
      <alignment horizontal="left"/>
    </xf>
    <xf numFmtId="49" fontId="4" fillId="0" borderId="10" xfId="0" applyNumberFormat="1" applyFont="1" applyBorder="1" applyAlignment="1">
      <alignment horizontal="left"/>
    </xf>
    <xf numFmtId="49" fontId="4" fillId="0" borderId="7" xfId="0" applyNumberFormat="1" applyFont="1" applyBorder="1" applyAlignment="1">
      <alignment horizontal="left"/>
    </xf>
    <xf numFmtId="49" fontId="11" fillId="0" borderId="49" xfId="0" applyNumberFormat="1" applyFont="1" applyBorder="1" applyAlignment="1">
      <alignment horizontal="left"/>
    </xf>
    <xf numFmtId="49" fontId="11" fillId="0" borderId="50" xfId="0" applyNumberFormat="1" applyFont="1" applyBorder="1" applyAlignment="1">
      <alignment horizontal="left"/>
    </xf>
    <xf numFmtId="49" fontId="4" fillId="0" borderId="35" xfId="0" applyNumberFormat="1" applyFont="1" applyBorder="1" applyAlignment="1">
      <alignment horizontal="left"/>
    </xf>
    <xf numFmtId="49" fontId="4" fillId="0" borderId="49" xfId="0" applyNumberFormat="1" applyFont="1" applyBorder="1" applyAlignment="1">
      <alignment horizontal="left"/>
    </xf>
    <xf numFmtId="49" fontId="4" fillId="0" borderId="40" xfId="0" applyNumberFormat="1" applyFont="1" applyBorder="1" applyAlignment="1">
      <alignment horizontal="left"/>
    </xf>
    <xf numFmtId="49" fontId="4" fillId="0" borderId="50" xfId="0" applyNumberFormat="1" applyFont="1" applyBorder="1" applyAlignment="1">
      <alignment horizontal="left"/>
    </xf>
    <xf numFmtId="0" fontId="11" fillId="3" borderId="33" xfId="0" applyFont="1" applyFill="1" applyBorder="1" applyAlignment="1">
      <alignment horizontal="center" vertical="center" wrapText="1"/>
    </xf>
    <xf numFmtId="3" fontId="11" fillId="0" borderId="53" xfId="0" applyNumberFormat="1" applyFont="1" applyBorder="1" applyAlignment="1">
      <alignment horizontal="center" vertical="center"/>
    </xf>
    <xf numFmtId="164" fontId="11" fillId="0" borderId="53" xfId="0" applyNumberFormat="1" applyFont="1" applyBorder="1" applyAlignment="1">
      <alignment horizontal="right" indent="2"/>
    </xf>
    <xf numFmtId="164" fontId="11" fillId="0" borderId="55" xfId="0" applyNumberFormat="1" applyFont="1" applyBorder="1" applyAlignment="1">
      <alignment horizontal="right" indent="2"/>
    </xf>
    <xf numFmtId="164" fontId="11" fillId="0" borderId="57" xfId="0" applyNumberFormat="1" applyFont="1" applyBorder="1" applyAlignment="1">
      <alignment horizontal="right" indent="2"/>
    </xf>
    <xf numFmtId="3" fontId="11" fillId="0" borderId="58" xfId="0" applyNumberFormat="1" applyFont="1" applyBorder="1" applyAlignment="1">
      <alignment horizontal="center" vertical="center"/>
    </xf>
    <xf numFmtId="164" fontId="11" fillId="0" borderId="58" xfId="0" applyNumberFormat="1" applyFont="1" applyBorder="1" applyAlignment="1">
      <alignment horizontal="right" indent="2"/>
    </xf>
    <xf numFmtId="164" fontId="11" fillId="0" borderId="6" xfId="0" applyNumberFormat="1" applyFont="1" applyBorder="1" applyAlignment="1">
      <alignment horizontal="right" indent="2"/>
    </xf>
    <xf numFmtId="164" fontId="5" fillId="6" borderId="1" xfId="0" applyNumberFormat="1" applyFont="1" applyFill="1" applyBorder="1" applyAlignment="1">
      <alignment horizontal="center"/>
    </xf>
    <xf numFmtId="164" fontId="5" fillId="6" borderId="2" xfId="0" applyNumberFormat="1" applyFont="1" applyFill="1" applyBorder="1" applyAlignment="1">
      <alignment horizontal="center"/>
    </xf>
    <xf numFmtId="164" fontId="5" fillId="6" borderId="3" xfId="0" applyNumberFormat="1" applyFont="1" applyFill="1" applyBorder="1" applyAlignment="1">
      <alignment horizontal="center"/>
    </xf>
    <xf numFmtId="164" fontId="5" fillId="6" borderId="29" xfId="0" applyNumberFormat="1" applyFont="1" applyFill="1" applyBorder="1"/>
    <xf numFmtId="164" fontId="5" fillId="6" borderId="31" xfId="0" applyNumberFormat="1" applyFont="1" applyFill="1" applyBorder="1"/>
    <xf numFmtId="164" fontId="7" fillId="6" borderId="29" xfId="0" applyNumberFormat="1" applyFont="1" applyFill="1" applyBorder="1"/>
    <xf numFmtId="164" fontId="7" fillId="6" borderId="31" xfId="0" applyNumberFormat="1" applyFont="1" applyFill="1" applyBorder="1"/>
    <xf numFmtId="164" fontId="7" fillId="6" borderId="16" xfId="0" applyNumberFormat="1" applyFont="1" applyFill="1" applyBorder="1" applyAlignment="1">
      <alignment horizontal="center"/>
    </xf>
    <xf numFmtId="164" fontId="7" fillId="6" borderId="8" xfId="0" applyNumberFormat="1" applyFont="1" applyFill="1" applyBorder="1" applyAlignment="1">
      <alignment horizontal="center"/>
    </xf>
    <xf numFmtId="164" fontId="7" fillId="6" borderId="14" xfId="0" applyNumberFormat="1" applyFont="1" applyFill="1" applyBorder="1" applyAlignment="1">
      <alignment horizontal="center"/>
    </xf>
    <xf numFmtId="49" fontId="9" fillId="0" borderId="0" xfId="0" applyNumberFormat="1" applyFont="1" applyAlignment="1">
      <alignment horizontal="left"/>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3" fillId="2" borderId="17"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49" fontId="11" fillId="5" borderId="47" xfId="0" applyNumberFormat="1" applyFont="1" applyFill="1" applyBorder="1" applyAlignment="1">
      <alignment horizontal="center"/>
    </xf>
    <xf numFmtId="49" fontId="11" fillId="5" borderId="48" xfId="0" applyNumberFormat="1" applyFont="1" applyFill="1" applyBorder="1" applyAlignment="1">
      <alignment horizontal="center"/>
    </xf>
    <xf numFmtId="49" fontId="4" fillId="0" borderId="10" xfId="0" applyNumberFormat="1" applyFont="1" applyBorder="1" applyAlignment="1">
      <alignment horizontal="left"/>
    </xf>
    <xf numFmtId="49" fontId="4" fillId="0" borderId="7" xfId="0" applyNumberFormat="1" applyFont="1" applyBorder="1" applyAlignment="1">
      <alignment horizontal="left"/>
    </xf>
    <xf numFmtId="49" fontId="4" fillId="0" borderId="20" xfId="0" applyNumberFormat="1" applyFont="1" applyBorder="1" applyAlignment="1">
      <alignment horizontal="left" wrapText="1"/>
    </xf>
    <xf numFmtId="49" fontId="4" fillId="0" borderId="21" xfId="0" applyNumberFormat="1" applyFont="1" applyBorder="1" applyAlignment="1">
      <alignment horizontal="left" wrapText="1"/>
    </xf>
    <xf numFmtId="49" fontId="11" fillId="0" borderId="20" xfId="0" applyNumberFormat="1" applyFont="1" applyBorder="1" applyAlignment="1">
      <alignment horizontal="left" wrapText="1"/>
    </xf>
    <xf numFmtId="49" fontId="11" fillId="0" borderId="21" xfId="0" applyNumberFormat="1" applyFont="1" applyBorder="1" applyAlignment="1">
      <alignment horizontal="left" wrapText="1"/>
    </xf>
    <xf numFmtId="49" fontId="11" fillId="0" borderId="10" xfId="0" applyNumberFormat="1" applyFont="1" applyBorder="1" applyAlignment="1">
      <alignment horizontal="left"/>
    </xf>
    <xf numFmtId="49" fontId="11" fillId="0" borderId="7" xfId="0" applyNumberFormat="1" applyFont="1" applyBorder="1" applyAlignment="1">
      <alignment horizontal="left"/>
    </xf>
    <xf numFmtId="0" fontId="13" fillId="3" borderId="10" xfId="0" applyFont="1" applyFill="1" applyBorder="1" applyAlignment="1">
      <alignment horizontal="left" vertical="center" wrapText="1"/>
    </xf>
    <xf numFmtId="0" fontId="13" fillId="3" borderId="7" xfId="0" applyFont="1" applyFill="1" applyBorder="1" applyAlignment="1">
      <alignment horizontal="left" vertical="center" wrapText="1"/>
    </xf>
    <xf numFmtId="49" fontId="11" fillId="0" borderId="10" xfId="0" applyNumberFormat="1" applyFont="1" applyBorder="1" applyAlignment="1">
      <alignment horizontal="left" vertical="top" wrapText="1"/>
    </xf>
    <xf numFmtId="49" fontId="11" fillId="0" borderId="7" xfId="0" applyNumberFormat="1" applyFont="1" applyBorder="1" applyAlignment="1">
      <alignment horizontal="left" vertical="top" wrapText="1"/>
    </xf>
    <xf numFmtId="49" fontId="11" fillId="0" borderId="20" xfId="0" applyNumberFormat="1" applyFont="1" applyBorder="1" applyAlignment="1">
      <alignment horizontal="left" vertical="top" wrapText="1"/>
    </xf>
    <xf numFmtId="49" fontId="11" fillId="0" borderId="21" xfId="0" applyNumberFormat="1" applyFont="1" applyBorder="1" applyAlignment="1">
      <alignment horizontal="left" vertical="top"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49" fontId="11" fillId="0" borderId="52" xfId="0" applyNumberFormat="1" applyFont="1" applyBorder="1"/>
    <xf numFmtId="49" fontId="11" fillId="0" borderId="58" xfId="0" applyNumberFormat="1" applyFont="1" applyBorder="1"/>
    <xf numFmtId="49" fontId="11" fillId="0" borderId="54" xfId="0" applyNumberFormat="1" applyFont="1" applyBorder="1" applyAlignment="1">
      <alignment horizontal="left"/>
    </xf>
    <xf numFmtId="49" fontId="11" fillId="0" borderId="53" xfId="0" applyNumberFormat="1" applyFont="1" applyBorder="1" applyAlignment="1">
      <alignment horizontal="left"/>
    </xf>
    <xf numFmtId="49" fontId="11" fillId="0" borderId="56" xfId="0" applyNumberFormat="1" applyFont="1" applyBorder="1" applyAlignment="1">
      <alignment horizontal="left"/>
    </xf>
    <xf numFmtId="49" fontId="11" fillId="0" borderId="0" xfId="0" applyNumberFormat="1" applyFont="1" applyAlignment="1">
      <alignment horizontal="left"/>
    </xf>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
  <sheetViews>
    <sheetView tabSelected="1" topLeftCell="A2" zoomScaleNormal="100" workbookViewId="0">
      <selection activeCell="C23" sqref="C23"/>
    </sheetView>
  </sheetViews>
  <sheetFormatPr defaultColWidth="8.85546875" defaultRowHeight="15" x14ac:dyDescent="0.25"/>
  <cols>
    <col min="1" max="1" width="19.28515625" customWidth="1"/>
    <col min="2" max="2" width="44" customWidth="1"/>
    <col min="3" max="3" width="9" style="5" customWidth="1"/>
    <col min="4" max="4" width="10.7109375" customWidth="1"/>
    <col min="5" max="5" width="13.28515625" customWidth="1"/>
    <col min="6" max="6" width="10.85546875" style="2" customWidth="1"/>
    <col min="7" max="7" width="15.42578125" customWidth="1"/>
    <col min="8" max="8" width="4.140625" customWidth="1"/>
    <col min="9" max="9" width="11" customWidth="1"/>
    <col min="10" max="10" width="15.28515625" customWidth="1"/>
    <col min="11" max="11" width="9" customWidth="1"/>
    <col min="12" max="12" width="9.28515625" customWidth="1"/>
    <col min="13" max="14" width="9.140625" customWidth="1"/>
  </cols>
  <sheetData>
    <row r="1" spans="1:14" ht="19.5" customHeight="1" thickBot="1" x14ac:dyDescent="0.3">
      <c r="A1" s="114" t="s">
        <v>28</v>
      </c>
      <c r="B1" s="115"/>
      <c r="C1" s="115"/>
      <c r="D1" s="115"/>
      <c r="E1" s="115"/>
      <c r="F1" s="115"/>
      <c r="G1" s="116"/>
    </row>
    <row r="2" spans="1:14" s="1" customFormat="1" ht="38.25" x14ac:dyDescent="0.25">
      <c r="A2" s="108" t="s">
        <v>19</v>
      </c>
      <c r="B2" s="109"/>
      <c r="C2" s="22" t="s">
        <v>15</v>
      </c>
      <c r="D2" s="72" t="s">
        <v>10</v>
      </c>
      <c r="E2" s="72" t="s">
        <v>12</v>
      </c>
      <c r="F2" s="23" t="s">
        <v>9</v>
      </c>
      <c r="G2" s="24" t="s">
        <v>0</v>
      </c>
      <c r="I2" s="93" t="s">
        <v>19</v>
      </c>
      <c r="J2" s="94"/>
      <c r="K2" s="19" t="s">
        <v>10</v>
      </c>
      <c r="L2" s="19" t="s">
        <v>12</v>
      </c>
      <c r="M2" s="91" t="s">
        <v>8</v>
      </c>
      <c r="N2" s="92"/>
    </row>
    <row r="3" spans="1:14" x14ac:dyDescent="0.25">
      <c r="A3" s="25" t="s">
        <v>20</v>
      </c>
      <c r="B3" s="66" t="s">
        <v>2</v>
      </c>
      <c r="C3" s="26"/>
      <c r="D3" s="27" t="str">
        <f t="shared" ref="D3:D8" si="0">IF(OR(C3="",C3=0),"",K3)</f>
        <v/>
      </c>
      <c r="E3" s="27" t="str">
        <f t="shared" ref="E3:E8" si="1">IF(OR(C3="",C3=0),"",C3*L3)</f>
        <v/>
      </c>
      <c r="F3" s="28" t="str">
        <f>IF(OR(C3="",C3=0),"",IF(C3&lt;27,$N$4,IF(C3&gt;26,$N$3)))</f>
        <v/>
      </c>
      <c r="G3" s="29">
        <f t="shared" ref="G3:G8" si="2">SUM(D3:F3)</f>
        <v>0</v>
      </c>
      <c r="I3" s="68" t="s">
        <v>20</v>
      </c>
      <c r="J3" s="69" t="s">
        <v>2</v>
      </c>
      <c r="K3" s="80">
        <v>299</v>
      </c>
      <c r="L3" s="80">
        <v>14.3</v>
      </c>
      <c r="M3" s="14" t="s">
        <v>14</v>
      </c>
      <c r="N3" s="83">
        <v>65</v>
      </c>
    </row>
    <row r="4" spans="1:14" x14ac:dyDescent="0.25">
      <c r="A4" s="30" t="s">
        <v>21</v>
      </c>
      <c r="B4" s="67" t="s">
        <v>2</v>
      </c>
      <c r="C4" s="26"/>
      <c r="D4" s="27" t="str">
        <f t="shared" si="0"/>
        <v/>
      </c>
      <c r="E4" s="27" t="str">
        <f t="shared" si="1"/>
        <v/>
      </c>
      <c r="F4" s="28" t="str">
        <f>IF(OR(C4="",C4=0),"",IF(C4&lt;27,$N$4,IF(C4&gt;26,$N$3)))</f>
        <v/>
      </c>
      <c r="G4" s="31">
        <f t="shared" si="2"/>
        <v>0</v>
      </c>
      <c r="I4" s="70" t="s">
        <v>21</v>
      </c>
      <c r="J4" s="71" t="s">
        <v>2</v>
      </c>
      <c r="K4" s="80">
        <v>299</v>
      </c>
      <c r="L4" s="80">
        <v>5.2</v>
      </c>
      <c r="M4" s="15" t="s">
        <v>13</v>
      </c>
      <c r="N4" s="84">
        <v>35</v>
      </c>
    </row>
    <row r="5" spans="1:14" x14ac:dyDescent="0.25">
      <c r="A5" s="62" t="s">
        <v>22</v>
      </c>
      <c r="B5" s="63" t="s">
        <v>2</v>
      </c>
      <c r="C5" s="26"/>
      <c r="D5" s="27" t="str">
        <f t="shared" si="0"/>
        <v/>
      </c>
      <c r="E5" s="27" t="str">
        <f t="shared" si="1"/>
        <v/>
      </c>
      <c r="F5" s="28" t="str">
        <f>IF(OR(C5="",C5=0),"",IF(C5&lt;27,$N$4,IF(C5&gt;26,$N$3)))</f>
        <v/>
      </c>
      <c r="G5" s="29">
        <f t="shared" si="2"/>
        <v>0</v>
      </c>
      <c r="I5" s="64" t="s">
        <v>22</v>
      </c>
      <c r="J5" s="65" t="s">
        <v>2</v>
      </c>
      <c r="K5" s="80">
        <v>136.5</v>
      </c>
      <c r="L5" s="80">
        <v>0</v>
      </c>
      <c r="M5" s="15"/>
      <c r="N5" s="16"/>
    </row>
    <row r="6" spans="1:14" x14ac:dyDescent="0.25">
      <c r="A6" s="106" t="s">
        <v>23</v>
      </c>
      <c r="B6" s="107"/>
      <c r="C6" s="26"/>
      <c r="D6" s="27" t="str">
        <f t="shared" si="0"/>
        <v/>
      </c>
      <c r="E6" s="27" t="str">
        <f t="shared" si="1"/>
        <v/>
      </c>
      <c r="F6" s="28"/>
      <c r="G6" s="32">
        <f t="shared" si="2"/>
        <v>0</v>
      </c>
      <c r="I6" s="100" t="s">
        <v>23</v>
      </c>
      <c r="J6" s="101"/>
      <c r="K6" s="80">
        <v>136.5</v>
      </c>
      <c r="L6" s="80">
        <v>5.2</v>
      </c>
      <c r="M6" s="15"/>
      <c r="N6" s="16"/>
    </row>
    <row r="7" spans="1:14" x14ac:dyDescent="0.25">
      <c r="A7" s="62" t="s">
        <v>6</v>
      </c>
      <c r="B7" s="63" t="s">
        <v>2</v>
      </c>
      <c r="C7" s="33"/>
      <c r="D7" s="34" t="str">
        <f t="shared" si="0"/>
        <v/>
      </c>
      <c r="E7" s="35" t="str">
        <f t="shared" si="1"/>
        <v/>
      </c>
      <c r="F7" s="36" t="str">
        <f>IF(OR(C7="",C7=0),"",IF(C7&lt;27,$N$4,IF(C7&gt;26,$N$3)))</f>
        <v/>
      </c>
      <c r="G7" s="37">
        <f t="shared" si="2"/>
        <v>0</v>
      </c>
      <c r="I7" s="64" t="s">
        <v>6</v>
      </c>
      <c r="J7" s="65" t="s">
        <v>2</v>
      </c>
      <c r="K7" s="81">
        <v>939.6</v>
      </c>
      <c r="L7" s="81">
        <v>128.19999999999999</v>
      </c>
      <c r="M7" s="15"/>
      <c r="N7" s="16"/>
    </row>
    <row r="8" spans="1:14" ht="15.75" customHeight="1" thickBot="1" x14ac:dyDescent="0.3">
      <c r="A8" s="104" t="s">
        <v>11</v>
      </c>
      <c r="B8" s="105"/>
      <c r="C8" s="38"/>
      <c r="D8" s="39" t="str">
        <f t="shared" si="0"/>
        <v/>
      </c>
      <c r="E8" s="40" t="str">
        <f t="shared" si="1"/>
        <v/>
      </c>
      <c r="F8" s="36"/>
      <c r="G8" s="37">
        <f t="shared" si="2"/>
        <v>0</v>
      </c>
      <c r="I8" s="102" t="s">
        <v>11</v>
      </c>
      <c r="J8" s="103"/>
      <c r="K8" s="82">
        <v>273</v>
      </c>
      <c r="L8" s="82">
        <v>10.4</v>
      </c>
      <c r="M8" s="20"/>
      <c r="N8" s="21"/>
    </row>
    <row r="9" spans="1:14" ht="15.75" thickBot="1" x14ac:dyDescent="0.3">
      <c r="A9" s="98" t="s">
        <v>5</v>
      </c>
      <c r="B9" s="99"/>
      <c r="C9" s="41">
        <f>SUM(C3:C7)</f>
        <v>0</v>
      </c>
      <c r="D9" s="42">
        <f>SUM(D3:D8)</f>
        <v>0</v>
      </c>
      <c r="E9" s="42">
        <f>SUM(E3:E8)</f>
        <v>0</v>
      </c>
      <c r="F9" s="43">
        <f>SUM(F3:F7)</f>
        <v>0</v>
      </c>
      <c r="G9" s="44">
        <f>SUM(G3:G8)</f>
        <v>0</v>
      </c>
      <c r="I9" s="6"/>
      <c r="J9" s="6"/>
      <c r="K9" s="7"/>
      <c r="L9" s="7"/>
      <c r="M9" s="3"/>
      <c r="N9" s="4"/>
    </row>
    <row r="10" spans="1:14" x14ac:dyDescent="0.25">
      <c r="A10" s="45"/>
      <c r="B10" s="45"/>
      <c r="C10" s="46"/>
      <c r="D10" s="47"/>
      <c r="E10" s="47"/>
      <c r="F10" s="47"/>
      <c r="G10" s="47"/>
      <c r="I10" s="6"/>
      <c r="J10" s="6"/>
      <c r="K10" s="7"/>
      <c r="L10" s="7"/>
      <c r="M10" s="3"/>
      <c r="N10" s="4"/>
    </row>
    <row r="11" spans="1:14" ht="15" hidden="1" customHeight="1" x14ac:dyDescent="0.25">
      <c r="A11" s="114" t="s">
        <v>27</v>
      </c>
      <c r="B11" s="115"/>
      <c r="C11" s="115"/>
      <c r="D11" s="115"/>
      <c r="E11" s="115"/>
      <c r="F11" s="115"/>
      <c r="G11" s="116"/>
      <c r="I11" s="6"/>
      <c r="J11" s="6"/>
      <c r="K11" s="7"/>
      <c r="L11" s="7"/>
      <c r="M11" s="3"/>
      <c r="N11" s="4"/>
    </row>
    <row r="12" spans="1:14" ht="15" hidden="1" customHeight="1" x14ac:dyDescent="0.25">
      <c r="A12" s="119" t="s">
        <v>24</v>
      </c>
      <c r="B12" s="120"/>
      <c r="C12" s="73"/>
      <c r="D12" s="74"/>
      <c r="E12" s="74"/>
      <c r="F12" s="74"/>
      <c r="G12" s="75">
        <v>64</v>
      </c>
      <c r="I12" s="6"/>
      <c r="J12" s="6"/>
      <c r="K12" s="7"/>
      <c r="L12" s="7"/>
      <c r="M12" s="3"/>
      <c r="N12" s="4"/>
    </row>
    <row r="13" spans="1:14" ht="15" hidden="1" customHeight="1" x14ac:dyDescent="0.25">
      <c r="A13" s="121" t="s">
        <v>25</v>
      </c>
      <c r="B13" s="122"/>
      <c r="C13" s="46"/>
      <c r="D13" s="47"/>
      <c r="E13" s="47"/>
      <c r="F13" s="47"/>
      <c r="G13" s="76">
        <v>40</v>
      </c>
      <c r="I13" s="6"/>
      <c r="J13" s="6"/>
      <c r="K13" s="7"/>
      <c r="L13" s="7"/>
      <c r="M13" s="3"/>
      <c r="N13" s="4"/>
    </row>
    <row r="14" spans="1:14" ht="15.75" hidden="1" customHeight="1" thickBot="1" x14ac:dyDescent="0.3">
      <c r="A14" s="117" t="s">
        <v>26</v>
      </c>
      <c r="B14" s="118"/>
      <c r="C14" s="77"/>
      <c r="D14" s="78"/>
      <c r="E14" s="78"/>
      <c r="F14" s="78"/>
      <c r="G14" s="79">
        <v>40</v>
      </c>
      <c r="I14" s="6"/>
      <c r="J14" s="6"/>
      <c r="K14" s="7"/>
      <c r="L14" s="7"/>
      <c r="M14" s="3"/>
      <c r="N14" s="4"/>
    </row>
    <row r="15" spans="1:14" ht="15" customHeight="1" thickBot="1" x14ac:dyDescent="0.3">
      <c r="A15" s="48"/>
      <c r="B15" s="48"/>
      <c r="C15" s="49"/>
      <c r="D15" s="48"/>
      <c r="E15" s="48"/>
      <c r="F15" s="50"/>
      <c r="G15" s="48"/>
    </row>
    <row r="16" spans="1:14" ht="35.25" customHeight="1" thickBot="1" x14ac:dyDescent="0.3">
      <c r="A16" s="114" t="s">
        <v>29</v>
      </c>
      <c r="B16" s="115"/>
      <c r="C16" s="115"/>
      <c r="D16" s="115"/>
      <c r="E16" s="115"/>
      <c r="F16" s="115"/>
      <c r="G16" s="116"/>
    </row>
    <row r="17" spans="1:15" ht="38.25" x14ac:dyDescent="0.25">
      <c r="A17" s="108" t="s">
        <v>19</v>
      </c>
      <c r="B17" s="109"/>
      <c r="C17" s="22" t="s">
        <v>15</v>
      </c>
      <c r="D17" s="72" t="s">
        <v>10</v>
      </c>
      <c r="E17" s="72" t="s">
        <v>12</v>
      </c>
      <c r="F17" s="23" t="s">
        <v>9</v>
      </c>
      <c r="G17" s="24" t="s">
        <v>0</v>
      </c>
      <c r="H17" s="1"/>
      <c r="I17" s="93" t="s">
        <v>19</v>
      </c>
      <c r="J17" s="94"/>
      <c r="K17" s="19" t="s">
        <v>10</v>
      </c>
      <c r="L17" s="19" t="s">
        <v>12</v>
      </c>
      <c r="M17" s="91" t="s">
        <v>8</v>
      </c>
      <c r="N17" s="92"/>
    </row>
    <row r="18" spans="1:15" x14ac:dyDescent="0.25">
      <c r="A18" s="25" t="s">
        <v>20</v>
      </c>
      <c r="B18" s="66" t="s">
        <v>2</v>
      </c>
      <c r="C18" s="26"/>
      <c r="D18" s="27" t="str">
        <f t="shared" ref="D18:D23" si="3">IF(OR(C18="",C18=0),"",K18)</f>
        <v/>
      </c>
      <c r="E18" s="27" t="str">
        <f t="shared" ref="E18:E23" si="4">IF(OR(C18="",C18=0),"",C18*L18)</f>
        <v/>
      </c>
      <c r="F18" s="28" t="str">
        <f>IF(OR(C18="",C18=0),"",IF(C18&lt;27,$N$19,IF(C18&gt;26,$N$18)))</f>
        <v/>
      </c>
      <c r="G18" s="29">
        <f t="shared" ref="G18:G23" si="5">SUM(D18:F18)</f>
        <v>0</v>
      </c>
      <c r="I18" s="8" t="s">
        <v>1</v>
      </c>
      <c r="J18" s="9" t="s">
        <v>2</v>
      </c>
      <c r="K18" s="80">
        <v>299</v>
      </c>
      <c r="L18" s="80">
        <v>14.3</v>
      </c>
      <c r="M18" s="14" t="s">
        <v>14</v>
      </c>
      <c r="N18" s="85">
        <v>35</v>
      </c>
    </row>
    <row r="19" spans="1:15" x14ac:dyDescent="0.25">
      <c r="A19" s="30" t="s">
        <v>21</v>
      </c>
      <c r="B19" s="67" t="s">
        <v>2</v>
      </c>
      <c r="C19" s="26"/>
      <c r="D19" s="27" t="str">
        <f t="shared" si="3"/>
        <v/>
      </c>
      <c r="E19" s="27" t="str">
        <f t="shared" si="4"/>
        <v/>
      </c>
      <c r="F19" s="28" t="str">
        <f>IF(OR(C19="",C19=0),"",IF(C19&lt;27,$N$19,IF(C19&gt;26,$N$18)))</f>
        <v/>
      </c>
      <c r="G19" s="31">
        <f t="shared" si="5"/>
        <v>0</v>
      </c>
      <c r="I19" s="10" t="s">
        <v>4</v>
      </c>
      <c r="J19" s="11" t="s">
        <v>2</v>
      </c>
      <c r="K19" s="80">
        <v>299</v>
      </c>
      <c r="L19" s="80">
        <v>5.2</v>
      </c>
      <c r="M19" s="15" t="s">
        <v>13</v>
      </c>
      <c r="N19" s="86">
        <v>35</v>
      </c>
    </row>
    <row r="20" spans="1:15" ht="15.75" customHeight="1" x14ac:dyDescent="0.25">
      <c r="A20" s="62" t="s">
        <v>22</v>
      </c>
      <c r="B20" s="63" t="s">
        <v>2</v>
      </c>
      <c r="C20" s="26"/>
      <c r="D20" s="27" t="str">
        <f t="shared" si="3"/>
        <v/>
      </c>
      <c r="E20" s="27" t="str">
        <f t="shared" si="4"/>
        <v/>
      </c>
      <c r="F20" s="28" t="str">
        <f>IF(OR(C20="",C20=0),"",IF(C20&lt;27,$N$19,IF(C20&gt;26,$N$18)))</f>
        <v/>
      </c>
      <c r="G20" s="29">
        <f t="shared" si="5"/>
        <v>0</v>
      </c>
      <c r="I20" s="12" t="s">
        <v>7</v>
      </c>
      <c r="J20" s="13" t="s">
        <v>2</v>
      </c>
      <c r="K20" s="80">
        <v>136.5</v>
      </c>
      <c r="L20" s="80">
        <v>0</v>
      </c>
      <c r="M20" s="17"/>
      <c r="N20" s="18"/>
      <c r="O20" s="7"/>
    </row>
    <row r="21" spans="1:15" x14ac:dyDescent="0.25">
      <c r="A21" s="106" t="s">
        <v>23</v>
      </c>
      <c r="B21" s="107"/>
      <c r="C21" s="26"/>
      <c r="D21" s="27" t="str">
        <f t="shared" si="3"/>
        <v/>
      </c>
      <c r="E21" s="27" t="str">
        <f t="shared" si="4"/>
        <v/>
      </c>
      <c r="F21" s="28"/>
      <c r="G21" s="32">
        <f t="shared" si="5"/>
        <v>0</v>
      </c>
      <c r="I21" s="100" t="s">
        <v>3</v>
      </c>
      <c r="J21" s="101"/>
      <c r="K21" s="80">
        <v>136.5</v>
      </c>
      <c r="L21" s="80">
        <v>5.2</v>
      </c>
      <c r="M21" s="17"/>
      <c r="N21" s="18"/>
    </row>
    <row r="22" spans="1:15" x14ac:dyDescent="0.25">
      <c r="A22" s="62" t="s">
        <v>6</v>
      </c>
      <c r="B22" s="63" t="s">
        <v>2</v>
      </c>
      <c r="C22" s="33"/>
      <c r="D22" s="34" t="str">
        <f t="shared" si="3"/>
        <v/>
      </c>
      <c r="E22" s="35" t="str">
        <f t="shared" si="4"/>
        <v/>
      </c>
      <c r="F22" s="28" t="str">
        <f>IF(OR(C22="",C22=0),"",IF(C22&lt;27,$N$19,IF(C22&gt;26,$N$18)))</f>
        <v/>
      </c>
      <c r="G22" s="37">
        <f t="shared" si="5"/>
        <v>0</v>
      </c>
      <c r="I22" s="12" t="s">
        <v>6</v>
      </c>
      <c r="J22" s="13" t="s">
        <v>2</v>
      </c>
      <c r="K22" s="81">
        <v>939.6</v>
      </c>
      <c r="L22" s="81">
        <v>128.19999999999999</v>
      </c>
      <c r="M22" s="15"/>
      <c r="N22" s="16"/>
    </row>
    <row r="23" spans="1:15" ht="15.75" customHeight="1" thickBot="1" x14ac:dyDescent="0.3">
      <c r="A23" s="104" t="s">
        <v>11</v>
      </c>
      <c r="B23" s="105"/>
      <c r="C23" s="38"/>
      <c r="D23" s="39" t="str">
        <f t="shared" si="3"/>
        <v/>
      </c>
      <c r="E23" s="40" t="str">
        <f t="shared" si="4"/>
        <v/>
      </c>
      <c r="F23" s="28" t="str">
        <f>IF(OR(C23="",C23=0),"",IF(C23&lt;27,$N$19,IF(C23&gt;26,$N$18)))</f>
        <v/>
      </c>
      <c r="G23" s="37">
        <f t="shared" si="5"/>
        <v>0</v>
      </c>
      <c r="I23" s="102" t="s">
        <v>11</v>
      </c>
      <c r="J23" s="103"/>
      <c r="K23" s="82">
        <v>273</v>
      </c>
      <c r="L23" s="82">
        <v>10.4</v>
      </c>
      <c r="M23" s="20"/>
      <c r="N23" s="21"/>
    </row>
    <row r="24" spans="1:15" ht="15.75" thickBot="1" x14ac:dyDescent="0.3">
      <c r="A24" s="98" t="s">
        <v>5</v>
      </c>
      <c r="B24" s="99"/>
      <c r="C24" s="41">
        <f>SUM(C18:C23)</f>
        <v>0</v>
      </c>
      <c r="D24" s="42">
        <f>SUM(D18:D23)</f>
        <v>0</v>
      </c>
      <c r="E24" s="42">
        <f>SUM(E18:E23)</f>
        <v>0</v>
      </c>
      <c r="F24" s="43">
        <f>SUM(F18:F22)</f>
        <v>0</v>
      </c>
      <c r="G24" s="44">
        <f>SUM(G18:G23)</f>
        <v>0</v>
      </c>
      <c r="I24" s="6"/>
      <c r="J24" s="6"/>
      <c r="K24" s="7"/>
      <c r="L24" s="7"/>
      <c r="M24" s="3"/>
      <c r="N24" s="4"/>
    </row>
    <row r="25" spans="1:15" ht="15.75" thickBot="1" x14ac:dyDescent="0.3"/>
    <row r="26" spans="1:15" ht="15.75" thickBot="1" x14ac:dyDescent="0.3">
      <c r="A26" s="95" t="s">
        <v>16</v>
      </c>
      <c r="B26" s="96"/>
      <c r="C26" s="96"/>
      <c r="D26" s="96"/>
      <c r="E26" s="96"/>
      <c r="F26" s="96"/>
      <c r="G26" s="97"/>
      <c r="I26" s="90" t="s">
        <v>34</v>
      </c>
    </row>
    <row r="27" spans="1:15" x14ac:dyDescent="0.25">
      <c r="A27" s="110" t="s">
        <v>33</v>
      </c>
      <c r="B27" s="111"/>
      <c r="C27" s="60"/>
      <c r="D27" s="51" t="str">
        <f>IF(C27&gt;0,L31,"")</f>
        <v/>
      </c>
      <c r="E27" s="51" t="str">
        <f>IF(C27&gt;10,(C27-10)*L32,"")</f>
        <v/>
      </c>
      <c r="F27" s="52"/>
      <c r="G27" s="29">
        <f t="shared" ref="G27:G29" si="6">SUM(D27:F27)</f>
        <v>0</v>
      </c>
      <c r="I27" s="56" t="s">
        <v>30</v>
      </c>
      <c r="J27" s="57"/>
      <c r="K27" s="57"/>
      <c r="L27" s="87">
        <v>4200</v>
      </c>
    </row>
    <row r="28" spans="1:15" x14ac:dyDescent="0.25">
      <c r="A28" s="110" t="s">
        <v>32</v>
      </c>
      <c r="B28" s="111"/>
      <c r="C28" s="60"/>
      <c r="D28" s="51" t="str">
        <f>IF(C28&gt;0,L31,"")</f>
        <v/>
      </c>
      <c r="E28" s="51" t="str">
        <f>IF(C28&gt;10,(C28-10)*L32,"")</f>
        <v/>
      </c>
      <c r="F28" s="52"/>
      <c r="G28" s="29">
        <f t="shared" si="6"/>
        <v>0</v>
      </c>
      <c r="I28" s="58" t="s">
        <v>17</v>
      </c>
      <c r="J28" s="51"/>
      <c r="K28" s="51"/>
      <c r="L28" s="88">
        <v>700</v>
      </c>
    </row>
    <row r="29" spans="1:15" ht="15.75" thickBot="1" x14ac:dyDescent="0.3">
      <c r="A29" s="112" t="s">
        <v>31</v>
      </c>
      <c r="B29" s="113"/>
      <c r="C29" s="61"/>
      <c r="D29" s="53" t="str">
        <f>IF(C29&gt;29,L27,IF(AND(C29&gt;0,C29&lt;30),L28,""))</f>
        <v/>
      </c>
      <c r="E29" s="53" t="str">
        <f>IF(C29&gt;60,(C29-60)*L29,IF(AND(C29&lt;30,C29&gt;10),(C29-10)*L29,""))</f>
        <v/>
      </c>
      <c r="F29" s="54"/>
      <c r="G29" s="55">
        <f t="shared" si="6"/>
        <v>0</v>
      </c>
      <c r="I29" s="59" t="s">
        <v>18</v>
      </c>
      <c r="J29" s="53"/>
      <c r="K29" s="53"/>
      <c r="L29" s="89">
        <v>70</v>
      </c>
    </row>
    <row r="30" spans="1:15" x14ac:dyDescent="0.25">
      <c r="I30" s="90" t="s">
        <v>35</v>
      </c>
    </row>
    <row r="31" spans="1:15" x14ac:dyDescent="0.25">
      <c r="I31" s="58" t="s">
        <v>17</v>
      </c>
      <c r="J31" s="51"/>
      <c r="K31" s="51"/>
      <c r="L31" s="88">
        <v>800</v>
      </c>
    </row>
    <row r="32" spans="1:15" ht="15.75" thickBot="1" x14ac:dyDescent="0.3">
      <c r="I32" s="59" t="s">
        <v>18</v>
      </c>
      <c r="J32" s="53"/>
      <c r="K32" s="53"/>
      <c r="L32" s="89">
        <v>80</v>
      </c>
    </row>
  </sheetData>
  <sheetProtection sheet="1" selectLockedCells="1"/>
  <mergeCells count="26">
    <mergeCell ref="A27:B27"/>
    <mergeCell ref="A28:B28"/>
    <mergeCell ref="A29:B29"/>
    <mergeCell ref="A1:G1"/>
    <mergeCell ref="A16:G16"/>
    <mergeCell ref="A6:B6"/>
    <mergeCell ref="A8:B8"/>
    <mergeCell ref="A11:G11"/>
    <mergeCell ref="A14:B14"/>
    <mergeCell ref="A12:B12"/>
    <mergeCell ref="A13:B13"/>
    <mergeCell ref="A2:B2"/>
    <mergeCell ref="M2:N2"/>
    <mergeCell ref="M17:N17"/>
    <mergeCell ref="I2:J2"/>
    <mergeCell ref="A26:G26"/>
    <mergeCell ref="A24:B24"/>
    <mergeCell ref="I6:J6"/>
    <mergeCell ref="I23:J23"/>
    <mergeCell ref="I21:J21"/>
    <mergeCell ref="A23:B23"/>
    <mergeCell ref="I8:J8"/>
    <mergeCell ref="A21:B21"/>
    <mergeCell ref="A9:B9"/>
    <mergeCell ref="A17:B17"/>
    <mergeCell ref="I17:J17"/>
  </mergeCells>
  <pageMargins left="0.23622047244094491" right="0.23622047244094491" top="0.74803149606299213" bottom="0.74803149606299213" header="0.31496062992125984" footer="0.31496062992125984"/>
  <pageSetup paperSize="9" scale="73" orientation="landscape" r:id="rId1"/>
  <headerFooter>
    <oddFooter>&amp;C&amp;Z&amp;F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17D75A89E3843A213408F67833CD0" ma:contentTypeVersion="19" ma:contentTypeDescription="Een nieuw document maken." ma:contentTypeScope="" ma:versionID="9967ec9e6752deba26f6a77dee873347">
  <xsd:schema xmlns:xsd="http://www.w3.org/2001/XMLSchema" xmlns:xs="http://www.w3.org/2001/XMLSchema" xmlns:p="http://schemas.microsoft.com/office/2006/metadata/properties" xmlns:ns2="510fdeac-88a1-4a42-b9bb-d54c2e02589d" xmlns:ns3="dbbbeb1e-b9a4-4edb-aee2-4c2879ad4620" targetNamespace="http://schemas.microsoft.com/office/2006/metadata/properties" ma:root="true" ma:fieldsID="003556795f9deb74a04a619ca35c1fb1" ns2:_="" ns3:_="">
    <xsd:import namespace="510fdeac-88a1-4a42-b9bb-d54c2e02589d"/>
    <xsd:import namespace="dbbbeb1e-b9a4-4edb-aee2-4c2879ad46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Datumgemaak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fdeac-88a1-4a42-b9bb-d54c2e025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4bc83cbe-60d4-4732-8759-e77f608a3e2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Datumgemaakt" ma:index="25" nillable="true" ma:displayName="Datum gemaakt" ma:default="11-12-2023" ma:format="DateTime" ma:internalName="Datumgemaakt">
      <xsd:simpleType>
        <xsd:restriction base="dms:DateTim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bbeb1e-b9a4-4edb-aee2-4c2879ad46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ba29105-fc65-4a7c-9d8e-f6ef7ab368aa}" ma:internalName="TaxCatchAll" ma:showField="CatchAllData" ma:web="dbbbeb1e-b9a4-4edb-aee2-4c2879ad462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gemaakt xmlns="510fdeac-88a1-4a42-b9bb-d54c2e02589d" xsi:nil="true"/>
    <lcf76f155ced4ddcb4097134ff3c332f xmlns="510fdeac-88a1-4a42-b9bb-d54c2e02589d">
      <Terms xmlns="http://schemas.microsoft.com/office/infopath/2007/PartnerControls"/>
    </lcf76f155ced4ddcb4097134ff3c332f>
    <TaxCatchAll xmlns="dbbbeb1e-b9a4-4edb-aee2-4c2879ad4620" xsi:nil="true"/>
  </documentManagement>
</p:properties>
</file>

<file path=customXml/itemProps1.xml><?xml version="1.0" encoding="utf-8"?>
<ds:datastoreItem xmlns:ds="http://schemas.openxmlformats.org/officeDocument/2006/customXml" ds:itemID="{1652E077-60A0-4491-BC1B-0EA49241CAB3}"/>
</file>

<file path=customXml/itemProps2.xml><?xml version="1.0" encoding="utf-8"?>
<ds:datastoreItem xmlns:ds="http://schemas.openxmlformats.org/officeDocument/2006/customXml" ds:itemID="{E2DFA364-6D20-4FDE-A5FA-D81F5A85C253}"/>
</file>

<file path=customXml/itemProps3.xml><?xml version="1.0" encoding="utf-8"?>
<ds:datastoreItem xmlns:ds="http://schemas.openxmlformats.org/officeDocument/2006/customXml" ds:itemID="{FF52F653-62EF-4141-A693-6BBF33E0111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STUDIEGELD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Franck Nadia</dc:creator>
  <cp:lastModifiedBy>Franck Nadia</cp:lastModifiedBy>
  <cp:lastPrinted>2020-03-12T09:35:09Z</cp:lastPrinted>
  <dcterms:created xsi:type="dcterms:W3CDTF">2011-06-08T15:31:46Z</dcterms:created>
  <dcterms:modified xsi:type="dcterms:W3CDTF">2025-03-24T15:53:01Z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0x01010005617D75A89E3843A213408F67833CD0</vt:lpwstr>
  </property>
</Properties>
</file>